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46033037440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aseline" sheetId="1" r:id="R3628256bac8d4f64"/>
    <x:sheet xmlns:r="http://schemas.openxmlformats.org/officeDocument/2006/relationships" name="Quote" sheetId="2" r:id="R99bad8b2b80243f2"/>
    <x:sheet xmlns:r="http://schemas.openxmlformats.org/officeDocument/2006/relationships" name="Payment" sheetId="3" r:id="Rd0797cef94b24733"/>
    <x:sheet xmlns:r="http://schemas.openxmlformats.org/officeDocument/2006/relationships" name="Review" sheetId="4" r:id="Rb487a8f2c3014c4c"/>
    <x:sheet xmlns:r="http://schemas.openxmlformats.org/officeDocument/2006/relationships" name="Read Me" sheetId="5" r:id="R5af51411ef8146e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"/>
    <x:numFmt numFmtId="201" formatCode="0.0%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1"/>
      <x:color rgb="FF0C4A6E"/>
      <x:name val="Carlito"/>
    </x:font>
    <x:font>
      <x:b/>
      <x:sz val="11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E0F2FE"/>
      </x:patternFill>
    </x:fill>
    <x:fill>
      <x:patternFill patternType="solid">
        <x:fgColor rgb="FFFEF3C7"/>
      </x:patternFill>
    </x:fill>
    <x:fill>
      <x:patternFill patternType="solid">
        <x:fgColor rgb="FFDCFCE7"/>
      </x:patternFill>
    </x:fill>
  </x:fills>
  <x:borders count="2">
    <x:border/>
    <x:border/>
  </x:borders>
  <x:cellStyleXfs count="1">
    <x:xf numFmtId="0" fontId="0" fillId="0" borderId="0"/>
  </x:cellStyleXfs>
  <x:cellXfs count="4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200" fontId="0" fillId="4" borderId="0" xfId="0" applyNumberFormat="1" applyFont="1" applyFill="1" applyBorder="1"/>
    <x:xf numFmtId="200" fontId="0" fillId="4" borderId="1" xfId="0" applyNumberFormat="1" applyFont="1" applyFill="1" applyBorder="1"/>
    <x:xf numFmtId="201" fontId="0" fillId="4" borderId="0" xfId="0" applyNumberFormat="1" applyFont="1" applyFill="1" applyBorder="1"/>
    <x:xf numFmtId="201" fontId="0" fillId="4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5" borderId="0" xfId="0" applyNumberFormat="1" applyFont="1" applyFill="1" applyBorder="1"/>
    <x:xf numFmtId="200" fontId="3" fillId="5" borderId="0" xfId="0" applyNumberFormat="1" applyFont="1" applyFill="1" applyBorder="1"/>
    <x:xf numFmtId="200" fontId="0" fillId="5" borderId="1" xfId="0" applyNumberFormat="1" applyFont="1" applyFill="1" applyBorder="1"/>
    <x:xf numFmtId="200" fontId="3" fillId="5" borderId="1" xfId="0" applyNumberFormat="1" applyFont="1" applyFill="1" applyBorder="1"/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200" fontId="0" fillId="4" borderId="0" xfId="0" applyNumberFormat="1" applyFont="1" applyFill="1" applyBorder="1" applyAlignment="1">
      <x:alignment wrapText="1"/>
    </x:xf>
    <x:xf numFmtId="201" fontId="0" fillId="4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200" fontId="3" fillId="5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200" fontId="0" fillId="4" borderId="1" xfId="0" applyNumberFormat="1" applyFont="1" applyFill="1" applyBorder="1" applyAlignment="1">
      <x:alignment wrapText="1"/>
    </x:xf>
    <x:xf numFmtId="201" fontId="0" fillId="4" borderId="1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200" fontId="3" fillId="5" borderId="1" xfId="0" applyNumberFormat="1" applyFont="1" applyFill="1" applyBorder="1" applyAlignment="1">
      <x:alignment wrapText="1"/>
    </x:xf>
    <x:xf numFmtId="200" fontId="2" fillId="3" borderId="0" xfId="0" applyNumberFormat="1" applyFont="1" applyFill="1" applyBorder="1"/>
    <x:xf numFmtId="200" fontId="2" fillId="3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1" fontId="0" fillId="5" borderId="0" xfId="0" applyNumberFormat="1" applyFont="1" applyFill="1" applyBorder="1"/>
    <x:xf numFmtId="201" fontId="3" fillId="5" borderId="0" xfId="0" applyNumberFormat="1" applyFont="1" applyFill="1" applyBorder="1"/>
    <x:xf numFmtId="201" fontId="0" fillId="5" borderId="1" xfId="0" applyNumberFormat="1" applyFont="1" applyFill="1" applyBorder="1"/>
    <x:xf numFmtId="201" fontId="3" fillId="5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99d6fc26f64880" /><Relationship Type="http://schemas.openxmlformats.org/officeDocument/2006/relationships/theme" Target="/xl/theme/theme1.xml" Id="Rbd7cc6273e434553" /><Relationship Type="http://schemas.openxmlformats.org/officeDocument/2006/relationships/sharedStrings" Target="/xl/sharedStrings.xml" Id="Ra2790cd844ac403f" /><Relationship Type="http://schemas.openxmlformats.org/officeDocument/2006/relationships/worksheet" Target="/xl/worksheets/sheet1.xml" Id="R3628256bac8d4f64" /><Relationship Type="http://schemas.openxmlformats.org/officeDocument/2006/relationships/worksheet" Target="/xl/worksheets/sheet2.xml" Id="R99bad8b2b80243f2" /><Relationship Type="http://schemas.openxmlformats.org/officeDocument/2006/relationships/worksheet" Target="/xl/worksheets/sheet3.xml" Id="Rd0797cef94b24733" /><Relationship Type="http://schemas.openxmlformats.org/officeDocument/2006/relationships/worksheet" Target="/xl/worksheets/sheet4.xml" Id="Rb487a8f2c3014c4c" /><Relationship Type="http://schemas.openxmlformats.org/officeDocument/2006/relationships/worksheet" Target="/xl/worksheets/sheet5.xml" Id="R5af51411ef8146e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8" hidden="0" customWidth="1"/>
  </x:cols>
  <x:sheetData>
    <x:row r="1">
      <x:c r="A1" s="26" t="str">
        <x:v>PracticalKit Pro Quote Engine — Baseline</x:v>
      </x:c>
      <x:c r="B1" s="26"/>
      <x:c r="C1" s="26"/>
      <x:c r="D1" s="26"/>
    </x:row>
    <x:row r="2">
      <x:c r="A2" s="27"/>
      <x:c r="B2" s="27"/>
      <x:c r="C2" s="27"/>
      <x:c r="D2" s="27"/>
    </x:row>
    <x:row r="3">
      <x:c r="A3" s="28" t="str">
        <x:v>Input</x:v>
      </x:c>
      <x:c r="B3" s="28" t="str">
        <x:v>Value</x:v>
      </x:c>
      <x:c r="C3" s="27"/>
      <x:c r="D3" s="27"/>
    </x:row>
    <x:row r="4">
      <x:c r="A4" s="27" t="str">
        <x:v>Annual income target</x:v>
      </x:c>
      <x:c r="B4" s="29" t="n">
        <x:v>60000</x:v>
      </x:c>
      <x:c r="C4" s="27"/>
      <x:c r="D4" s="27"/>
    </x:row>
    <x:row r="5">
      <x:c r="A5" s="27" t="str">
        <x:v>Annual overhead</x:v>
      </x:c>
      <x:c r="B5" s="29" t="n">
        <x:v>12000</x:v>
      </x:c>
      <x:c r="C5" s="27"/>
      <x:c r="D5" s="27"/>
    </x:row>
    <x:row r="6">
      <x:c r="A6" s="27" t="str">
        <x:v>Reserve / profit target</x:v>
      </x:c>
      <x:c r="B6" s="30" t="n">
        <x:v>0.15</x:v>
      </x:c>
      <x:c r="C6" s="27"/>
      <x:c r="D6" s="27"/>
    </x:row>
    <x:row r="7">
      <x:c r="A7" s="27" t="str">
        <x:v>Working weeks / year</x:v>
      </x:c>
      <x:c r="B7" s="31" t="n">
        <x:v>46</x:v>
      </x:c>
      <x:c r="C7" s="27"/>
      <x:c r="D7" s="27"/>
    </x:row>
    <x:row r="8">
      <x:c r="A8" s="27" t="str">
        <x:v>Billable hours / week</x:v>
      </x:c>
      <x:c r="B8" s="31" t="n">
        <x:v>25</x:v>
      </x:c>
      <x:c r="C8" s="27"/>
      <x:c r="D8" s="27"/>
    </x:row>
    <x:row r="9">
      <x:c r="A9" s="27" t="str">
        <x:v>Total annual billable hours</x:v>
      </x:c>
      <x:c r="B9" s="27" t="n">
        <x:f>B7*B8</x:f>
        <x:v>1150</x:v>
      </x:c>
      <x:c r="C9" s="27"/>
      <x:c r="D9" s="27"/>
    </x:row>
    <x:row r="10">
      <x:c r="A10" s="27"/>
      <x:c r="B10" s="27"/>
      <x:c r="C10" s="27"/>
      <x:c r="D10" s="27"/>
    </x:row>
    <x:row r="11">
      <x:c r="A11" s="28" t="str">
        <x:v>Output</x:v>
      </x:c>
      <x:c r="B11" s="28" t="str">
        <x:v>Value</x:v>
      </x:c>
      <x:c r="C11" s="27"/>
      <x:c r="D11" s="27"/>
    </x:row>
    <x:row r="12">
      <x:c r="A12" s="27" t="str">
        <x:v>Required annual revenue</x:v>
      </x:c>
      <x:c r="B12" s="32" t="n">
        <x:f>(B4+B5)/(1-B6)</x:f>
        <x:v>84705.88235294117</x:v>
      </x:c>
      <x:c r="C12" s="27"/>
      <x:c r="D12" s="27"/>
    </x:row>
    <x:row r="13">
      <x:c r="A13" s="27" t="str">
        <x:v>Internal hourly floor</x:v>
      </x:c>
      <x:c r="B13" s="32" t="n">
        <x:f>B12/B9</x:f>
        <x:v>73.65728900255755</x:v>
      </x:c>
      <x:c r="C13" s="27"/>
      <x:c r="D13" s="27"/>
    </x:row>
    <x:row r="14">
      <x:c r="A14" s="27"/>
      <x:c r="B14" s="27"/>
      <x:c r="C14" s="27"/>
      <x:c r="D14" s="27"/>
    </x:row>
    <x:row r="15">
      <x:c r="A15" s="27"/>
      <x:c r="B15" s="27"/>
      <x:c r="C15" s="27"/>
      <x:c r="D15" s="27"/>
    </x:row>
  </x:sheetData>
  <x:mergeCells>
    <x:mergeCell ref="A1:D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20" hidden="0" customWidth="1"/>
  </x:cols>
  <x:sheetData>
    <x:row r="1">
      <x:c r="A1" s="5" t="str">
        <x:v>Quote Builder</x:v>
      </x:c>
      <x:c r="B1" s="5"/>
      <x:c r="C1" s="5"/>
      <x:c r="D1" s="5"/>
    </x:row>
    <x:row r="3">
      <x:c r="A3" s="11" t="str">
        <x:v>Input</x:v>
      </x:c>
      <x:c r="B3" s="11" t="str">
        <x:v>Value</x:v>
      </x:c>
    </x:row>
    <x:row r="4">
      <x:c r="A4" t="str">
        <x:v>Project name</x:v>
      </x:c>
      <x:c r="B4" s="14" t="str">
        <x:v>Website redesign</x:v>
      </x:c>
    </x:row>
    <x:row r="5">
      <x:c r="A5" t="str">
        <x:v>Estimated delivery hours</x:v>
      </x:c>
      <x:c r="B5" s="14" t="n">
        <x:v>40</x:v>
      </x:c>
    </x:row>
    <x:row r="6">
      <x:c r="A6" t="str">
        <x:v>Complexity multiplier</x:v>
      </x:c>
      <x:c r="B6" s="14" t="n">
        <x:v>1.15</x:v>
      </x:c>
    </x:row>
    <x:row r="7">
      <x:c r="A7" t="str">
        <x:v>Revision / scope buffer</x:v>
      </x:c>
      <x:c r="B7" s="14" t="n">
        <x:v>0.1</x:v>
      </x:c>
    </x:row>
    <x:row r="8">
      <x:c r="A8" t="str">
        <x:v>Urgency premium</x:v>
      </x:c>
      <x:c r="B8" s="14" t="n">
        <x:v>0</x:v>
      </x:c>
    </x:row>
    <x:row r="9">
      <x:c r="A9" t="str">
        <x:v>Direct project costs</x:v>
      </x:c>
      <x:c r="B9" s="16" t="n">
        <x:v>250</x:v>
      </x:c>
    </x:row>
    <x:row r="10">
      <x:c r="A10" t="str">
        <x:v>Hourly floor (from Baseline)</x:v>
      </x:c>
      <x:c r="B10" s="20" t="n">
        <x:f>Baseline!B13</x:f>
        <x:v>73.65728900255755</x:v>
      </x:c>
    </x:row>
    <x:row r="11">
      <x:c r="A11" t="str">
        <x:v>Base labor</x:v>
      </x:c>
      <x:c r="B11" s="20" t="n">
        <x:f>B5*B10</x:f>
        <x:v>2946.291560102302</x:v>
      </x:c>
    </x:row>
    <x:row r="12">
      <x:c r="B12" s="20"/>
    </x:row>
    <x:row r="13">
      <x:c r="A13" s="11" t="str">
        <x:v>Output</x:v>
      </x:c>
      <x:c r="B13" s="40" t="str">
        <x:v>Value</x:v>
      </x:c>
    </x:row>
    <x:row r="14">
      <x:c r="A14" t="str">
        <x:v>Recommended project fee</x:v>
      </x:c>
      <x:c r="B14" s="23" t="n">
        <x:f>(B11*B6*(1+B7)*(1+B8))+B9</x:f>
        <x:v>3977.0588235294117</x:v>
      </x:c>
    </x:row>
    <x:row r="15">
      <x:c r="A15" t="str">
        <x:v>Implied effective hourly rate</x:v>
      </x:c>
      <x:c r="B15" s="23" t="n">
        <x:f>(B14-B9)/B5</x:f>
        <x:v>93.17647058823529</x:v>
      </x:c>
    </x:row>
    <x:row r="16">
      <x:c r="A16" t="str">
        <x:v>Gross margin before owner time</x:v>
      </x:c>
      <x:c r="B16" s="45" t="n">
        <x:f>(B14-B9)/B14</x:f>
        <x:v>0.9371394764088152</x:v>
      </x:c>
    </x:row>
  </x:sheetData>
  <x:mergeCells>
    <x:mergeCell ref="A1:D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8" hidden="0" customWidth="1"/>
    <x:col min="3" max="3" width="18" hidden="0" customWidth="1"/>
  </x:cols>
  <x:sheetData>
    <x:row r="1">
      <x:c r="A1" s="5" t="str">
        <x:v>Milestone Payment Schedule</x:v>
      </x:c>
      <x:c r="B1" s="5"/>
      <x:c r="C1" s="5"/>
      <x:c r="D1" s="5"/>
    </x:row>
    <x:row r="3">
      <x:c r="A3" s="11" t="str">
        <x:v>Stage</x:v>
      </x:c>
      <x:c r="B3" s="11" t="str">
        <x:v>Percent</x:v>
      </x:c>
      <x:c r="C3" s="11" t="str">
        <x:v>Amount</x:v>
      </x:c>
    </x:row>
    <x:row r="4">
      <x:c r="A4" t="str">
        <x:v>Deposit</x:v>
      </x:c>
      <x:c r="B4" s="18" t="n">
        <x:v>0.5</x:v>
      </x:c>
      <x:c r="C4" s="20" t="n">
        <x:f>Quote!B14*B4</x:f>
        <x:v>1988.5294117647059</x:v>
      </x:c>
    </x:row>
    <x:row r="5">
      <x:c r="A5" t="str">
        <x:v>Milestone 1</x:v>
      </x:c>
      <x:c r="B5" s="18" t="n">
        <x:v>0.25</x:v>
      </x:c>
      <x:c r="C5" s="20" t="n">
        <x:f>Quote!B14*B5</x:f>
        <x:v>994.2647058823529</x:v>
      </x:c>
    </x:row>
    <x:row r="6">
      <x:c r="A6" t="str">
        <x:v>Final</x:v>
      </x:c>
      <x:c r="B6" s="18" t="n">
        <x:v>0.25</x:v>
      </x:c>
      <x:c r="C6" s="20" t="n">
        <x:f>Quote!B14*B6</x:f>
        <x:v>994.2647058823529</x:v>
      </x:c>
    </x:row>
    <x:row r="7">
      <x:c r="A7" t="str">
        <x:v>Total</x:v>
      </x:c>
      <x:c r="B7" s="45" t="n">
        <x:f>SUM(B4:B6)</x:f>
        <x:v>1</x:v>
      </x:c>
      <x:c r="C7" s="23" t="n">
        <x:f>SUM(C4:C6)</x:f>
        <x:v>3977.0588235294117</x:v>
      </x:c>
    </x:row>
    <x:row r="9">
      <x:c r="A9" s="11" t="str">
        <x:v>Check</x:v>
      </x:c>
      <x:c r="B9" s="11" t="str">
        <x:v>Result</x:v>
      </x:c>
      <x:c r="C9" s="11"/>
    </x:row>
    <x:row r="10">
      <x:c r="A10" t="str">
        <x:v>Schedule equals 100%</x:v>
      </x:c>
      <x:c r="B10" t="str">
        <x:f>IF(ABS(B7-1)&lt;0.0001,"OK","Adjust percentages")</x:f>
        <x:v>OK</x:v>
      </x:c>
    </x:row>
  </x:sheetData>
  <x:mergeCells>
    <x:mergeCell ref="A1:D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20" hidden="0" customWidth="1"/>
  </x:cols>
  <x:sheetData>
    <x:row r="1">
      <x:c r="A1" s="5" t="str">
        <x:v>Post-Project Review</x:v>
      </x:c>
      <x:c r="B1" s="5"/>
      <x:c r="C1" s="5"/>
      <x:c r="D1" s="5"/>
    </x:row>
    <x:row r="3">
      <x:c r="A3" s="11" t="str">
        <x:v>Input</x:v>
      </x:c>
      <x:c r="B3" s="11" t="str">
        <x:v>Value</x:v>
      </x:c>
    </x:row>
    <x:row r="4">
      <x:c r="A4" t="str">
        <x:v>Actual revenue</x:v>
      </x:c>
      <x:c r="B4" s="20" t="n">
        <x:f>Quote!B14</x:f>
        <x:v>3977.0588235294117</x:v>
      </x:c>
    </x:row>
    <x:row r="5">
      <x:c r="A5" t="str">
        <x:v>Actual direct costs</x:v>
      </x:c>
      <x:c r="B5" s="16" t="n">
        <x:v>300</x:v>
      </x:c>
    </x:row>
    <x:row r="6">
      <x:c r="A6" t="str">
        <x:v>Actual hours</x:v>
      </x:c>
      <x:c r="B6" s="14" t="n">
        <x:v>48</x:v>
      </x:c>
    </x:row>
    <x:row r="7">
      <x:c r="A7" t="str">
        <x:v>Hourly floor</x:v>
      </x:c>
      <x:c r="B7" s="20" t="n">
        <x:f>Baseline!B13</x:f>
        <x:v>73.65728900255755</x:v>
      </x:c>
    </x:row>
    <x:row r="8">
      <x:c r="A8" t="str">
        <x:v>Owner-time economic cost</x:v>
      </x:c>
      <x:c r="B8" s="20" t="n">
        <x:f>B6*B7</x:f>
        <x:v>3535.5498721227623</x:v>
      </x:c>
    </x:row>
    <x:row r="9">
      <x:c r="B9" s="20"/>
    </x:row>
    <x:row r="10">
      <x:c r="A10" s="11" t="str">
        <x:v>Output</x:v>
      </x:c>
      <x:c r="B10" s="40" t="str">
        <x:v>Value</x:v>
      </x:c>
    </x:row>
    <x:row r="11">
      <x:c r="A11" t="str">
        <x:v>Cash profit</x:v>
      </x:c>
      <x:c r="B11" s="23" t="n">
        <x:f>B4-B5</x:f>
        <x:v>3677.0588235294117</x:v>
      </x:c>
    </x:row>
    <x:row r="12">
      <x:c r="A12" t="str">
        <x:v>Effective hourly rate</x:v>
      </x:c>
      <x:c r="B12" s="23" t="n">
        <x:f>B11/B6</x:f>
        <x:v>76.60539215686275</x:v>
      </x:c>
    </x:row>
    <x:row r="13">
      <x:c r="A13" t="str">
        <x:v>Economic profit</x:v>
      </x:c>
      <x:c r="B13" s="23" t="n">
        <x:f>B4-B5-B8</x:f>
        <x:v>141.50895140664943</x:v>
      </x:c>
    </x:row>
    <x:row r="14">
      <x:c r="A14" t="str">
        <x:v>Economic margin</x:v>
      </x:c>
      <x:c r="B14" s="45" t="n">
        <x:f>B13/B4</x:f>
        <x:v>0.035581307113046</x:v>
      </x:c>
    </x:row>
  </x:sheetData>
  <x:mergeCells>
    <x:mergeCell ref="A1:D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95" hidden="0" customWidth="1"/>
  </x:cols>
  <x:sheetData>
    <x:row r="1">
      <x:c r="A1" s="5" t="str">
        <x:v>PracticalKit Pro Quote Engine</x:v>
      </x:c>
      <x:c r="B1" s="5"/>
      <x:c r="C1" s="5"/>
      <x:c r="D1" s="5"/>
      <x:c r="E1" s="5"/>
      <x:c r="F1" s="5"/>
    </x:row>
    <x:row r="3">
      <x:c r="A3" s="27" t="str">
        <x:v>Workflow: Baseline → Quote → Payment → Review</x:v>
      </x:c>
    </x:row>
    <x:row r="4">
      <x:c r="A4" s="27" t="str">
        <x:v>1. Baseline: replace yellow cells with your annual targets and capacity.</x:v>
      </x:c>
    </x:row>
    <x:row r="5">
      <x:c r="A5" s="27" t="str">
        <x:v>2. Quote: enter project hours, complexity, buffer, urgency and direct costs.</x:v>
      </x:c>
    </x:row>
    <x:row r="6">
      <x:c r="A6" s="27" t="str">
        <x:v>3. Payment: adjust milestone percentages; the schedule should total 100%.</x:v>
      </x:c>
    </x:row>
    <x:row r="7">
      <x:c r="A7" s="27" t="str">
        <x:v>4. Review: after delivery, enter actual costs and hours to learn from the project.</x:v>
      </x:c>
    </x:row>
    <x:row r="8">
      <x:c r="A8" s="27" t="str">
        <x:v>Yellow cells are intended inputs. Green cells are calculated outputs.</x:v>
      </x:c>
    </x:row>
    <x:row r="9">
      <x:c r="A9" s="27" t="str">
        <x:v>All formulas are editable. No macros are used.</x:v>
      </x:c>
    </x:row>
    <x:row r="10">
      <x:c r="A10" s="27" t="str">
        <x:v>This workbook is a commercial planning aid, not legal, tax, or accounting advice.</x:v>
      </x:c>
    </x:row>
    <x:row r="11">
      <x:c r="A11" s="27" t="str">
        <x:v>Version: 1.0 preview build</x:v>
      </x:c>
    </x:row>
    <x:row r="12">
      <x:c r="A12" s="27" t="str">
        <x:v>Product: PracticalKit Pro Quote Engine</x:v>
      </x:c>
    </x:row>
  </x:sheetData>
  <x:mergeCells>
    <x:mergeCell ref="A1:F1"/>
  </x:mergeCells>
  <x:pageMargins left="0.7" right="0.7" top="0.75" bottom="0.75" header="0.3" footer="0.3"/>
</x:worksheet>
</file>